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 yWindow="65516" windowWidth="28740" windowHeight="17040" tabRatio="500" activeTab="0"/>
  </bookViews>
  <sheets>
    <sheet name="free length vs stiffness calcs" sheetId="1" r:id="rId1"/>
    <sheet name="weights &amp; biases" sheetId="2" r:id="rId2"/>
  </sheets>
  <definedNames/>
  <calcPr fullCalcOnLoad="1"/>
</workbook>
</file>

<file path=xl/comments1.xml><?xml version="1.0" encoding="utf-8"?>
<comments xmlns="http://schemas.openxmlformats.org/spreadsheetml/2006/main">
  <authors>
    <author>Paul Geithner</author>
  </authors>
  <commentList>
    <comment ref="C29" authorId="0">
      <text>
        <r>
          <rPr>
            <sz val="9"/>
            <rFont val="Verdana"/>
            <family val="0"/>
          </rPr>
          <t>This spreadsheet is used to figure out what free length and stiffness of front coil springs you need for a Triumph Spitfire or GT6 so that it will sit about level, accruing the benefit of improved suspension geometry (better location of c.g. and roll centers) and thus improved handling.
The main input variable is the weight of the car.  The calculations depend on values for the car's total sprung weight and the front-to-rear weight distribution (bias), and solves only for the static case of  the front suspension geometery being such that the lower A-arms are parallel to the ground.  This occurs when the compressed length of the coil springs is about 7 inches (which also results in a hub center to fender arch distance of around 11.5 inches or a fender arch height of around 22.5 inches above ground when using stock ~22.7 inch diameter wheel/tire combos).  The points plotted on the curve here result in the same front suspension geometry, i.e., all the points on the curve are for the same specified installed coil spring length (Lrest).  
This spreadsheet works for total and unspring wight and front-to-rear weight bias for a U.S. market 1978 Spitfire 1500 are the initial inputs here, but other values may be substituted depending on the particulars of your car (e.g., changes due to lightweighting, weight redistribution, etc.).  Note that using gas-charged shocks may add static spring force that will result in the car sitting slightly higher than calculated if you don't account for it.   This spreadsheet has been validated by comparing predicted and measured results for several different springs combinations.  A 1/4 inch total tolerance (+ or - 1/8 inch) is indicated by the error bars on the curve.  Final ride height can be tweaked higher using shims between the top spring perches and the car.
Note that changing the ride height and stiffness of the front end of your Spitfire will affect the rear ride height (typically raising it).  A little bit of rise of the rear end of your Spitfire may be acceptable, especially if you have a sagging factory transverse leaf spring that has taken a new set, but too much increase in rear height is bad because you still want some amount of negative camber at the rear of the Spitfire or GT6 for proper and safe handling (0 to -2 degrees rear camber is factory spec; Triumph Tune recommends 0 to-1 degree for normal use and -2 to -4 for fast road use).</t>
        </r>
      </text>
    </comment>
  </commentList>
</comments>
</file>

<file path=xl/sharedStrings.xml><?xml version="1.0" encoding="utf-8"?>
<sst xmlns="http://schemas.openxmlformats.org/spreadsheetml/2006/main" count="67" uniqueCount="63">
  <si>
    <t>Unsprung weights estimated based on measured values for individual components.</t>
  </si>
  <si>
    <t>Front to rear weight bias values based on literature search of magazine articles from "Triumph Spitfire Gold Protfolio 1962-1980" by Brooklands Books, ISBN 1-85520-1135.  GT6 biases estimated.</t>
  </si>
  <si>
    <r>
      <t>unsprung</t>
    </r>
    <r>
      <rPr>
        <vertAlign val="superscript"/>
        <sz val="10"/>
        <rFont val="Verdana"/>
        <family val="0"/>
      </rPr>
      <t xml:space="preserve"> (2)</t>
    </r>
  </si>
  <si>
    <r>
      <t>f to r wt bias</t>
    </r>
    <r>
      <rPr>
        <vertAlign val="superscript"/>
        <sz val="10"/>
        <rFont val="Verdana"/>
        <family val="0"/>
      </rPr>
      <t xml:space="preserve"> (3)</t>
    </r>
  </si>
  <si>
    <t>Kerb weights are for U.S. market models, not including driver.  Figures quoted from "Triumph Spitfire and GT6" by Graham Robson, 
ISBN 0-947981-60-8.</t>
  </si>
  <si>
    <t>79-'80</t>
  </si>
  <si>
    <t>S</t>
  </si>
  <si>
    <t>Lrest</t>
  </si>
  <si>
    <t>k</t>
  </si>
  <si>
    <t>Lfree = S/k + Lrest</t>
  </si>
  <si>
    <t>Wtotal</t>
  </si>
  <si>
    <t>q</t>
  </si>
  <si>
    <t>Lrest (target)</t>
  </si>
  <si>
    <t>degrees</t>
  </si>
  <si>
    <t>inches</t>
  </si>
  <si>
    <t>lbs</t>
  </si>
  <si>
    <t>W</t>
  </si>
  <si>
    <t>lbs/inch</t>
  </si>
  <si>
    <t>[variable]</t>
  </si>
  <si>
    <t>bias (f to r)</t>
  </si>
  <si>
    <t>Lfree = Lrest+dL</t>
  </si>
  <si>
    <t>k=S/dL</t>
  </si>
  <si>
    <t>nominal values:</t>
  </si>
  <si>
    <t>dL (inches)</t>
  </si>
  <si>
    <t>Lfree (inches)</t>
  </si>
  <si>
    <t>k (lbs/in)</t>
  </si>
  <si>
    <t>W=0.5*bias*Wsprung</t>
  </si>
  <si>
    <t>Wunsprung</t>
  </si>
  <si>
    <t>Wsprung</t>
  </si>
  <si>
    <t>mk1</t>
  </si>
  <si>
    <t>mk3</t>
  </si>
  <si>
    <t>sprung</t>
  </si>
  <si>
    <t>62-'68</t>
  </si>
  <si>
    <t>69-70</t>
  </si>
  <si>
    <t>71-'73</t>
  </si>
  <si>
    <t>78-'79</t>
  </si>
  <si>
    <t>mkIV</t>
  </si>
  <si>
    <t>mk1 thru early mk3</t>
  </si>
  <si>
    <t>later mk3</t>
  </si>
  <si>
    <t>74-77</t>
  </si>
  <si>
    <t>70-'74</t>
  </si>
  <si>
    <t>Spitfire:</t>
  </si>
  <si>
    <t>GT6:</t>
  </si>
  <si>
    <t>66-'68</t>
  </si>
  <si>
    <t>GT6 +</t>
  </si>
  <si>
    <t>69-'70</t>
  </si>
  <si>
    <t>d1</t>
  </si>
  <si>
    <t>d2</t>
  </si>
  <si>
    <r>
      <t>F</t>
    </r>
    <r>
      <rPr>
        <sz val="8"/>
        <rFont val="Verdana"/>
        <family val="0"/>
      </rPr>
      <t>L</t>
    </r>
    <r>
      <rPr>
        <sz val="10"/>
        <rFont val="Verdana"/>
        <family val="0"/>
      </rPr>
      <t xml:space="preserve"> = 2nd class lever advantage = (d1+d2)/d2</t>
    </r>
  </si>
  <si>
    <r>
      <t>S=W*F</t>
    </r>
    <r>
      <rPr>
        <sz val="8"/>
        <rFont val="Verdana"/>
        <family val="0"/>
      </rPr>
      <t>L</t>
    </r>
    <r>
      <rPr>
        <sz val="10"/>
        <rFont val="Verdana"/>
        <family val="0"/>
      </rPr>
      <t>/sin</t>
    </r>
    <r>
      <rPr>
        <sz val="14"/>
        <rFont val="Symbol"/>
        <family val="0"/>
      </rPr>
      <t>q</t>
    </r>
  </si>
  <si>
    <r>
      <t xml:space="preserve">        = W*F</t>
    </r>
    <r>
      <rPr>
        <sz val="8"/>
        <rFont val="Verdana"/>
        <family val="0"/>
      </rPr>
      <t>L</t>
    </r>
    <r>
      <rPr>
        <sz val="10"/>
        <rFont val="Verdana"/>
        <family val="0"/>
      </rPr>
      <t>/k*sin</t>
    </r>
    <r>
      <rPr>
        <sz val="14"/>
        <rFont val="Symbol"/>
        <family val="0"/>
      </rPr>
      <t>q</t>
    </r>
    <r>
      <rPr>
        <sz val="10"/>
        <rFont val="Verdana"/>
        <family val="0"/>
      </rPr>
      <t xml:space="preserve"> + Lrest</t>
    </r>
  </si>
  <si>
    <r>
      <t xml:space="preserve">        = W*[(d1+d2)/d2]/k*sin</t>
    </r>
    <r>
      <rPr>
        <sz val="14"/>
        <rFont val="Symbol"/>
        <family val="0"/>
      </rPr>
      <t>q</t>
    </r>
    <r>
      <rPr>
        <sz val="10"/>
        <rFont val="Verdana"/>
        <family val="0"/>
      </rPr>
      <t xml:space="preserve"> + Lrest</t>
    </r>
  </si>
  <si>
    <t>year</t>
  </si>
  <si>
    <t>Notes:</t>
  </si>
  <si>
    <t>(1)</t>
  </si>
  <si>
    <r>
      <t>W*F</t>
    </r>
    <r>
      <rPr>
        <sz val="8"/>
        <rFont val="Verdana"/>
        <family val="0"/>
      </rPr>
      <t>L=</t>
    </r>
    <r>
      <rPr>
        <sz val="10"/>
        <rFont val="Verdana"/>
        <family val="0"/>
      </rPr>
      <t>Ssin</t>
    </r>
    <r>
      <rPr>
        <sz val="14"/>
        <rFont val="Symbol"/>
        <family val="0"/>
      </rPr>
      <t>q</t>
    </r>
  </si>
  <si>
    <r>
      <t>kerb wt</t>
    </r>
    <r>
      <rPr>
        <vertAlign val="superscript"/>
        <sz val="10"/>
        <rFont val="Verdana"/>
        <family val="0"/>
      </rPr>
      <t xml:space="preserve"> (1)</t>
    </r>
  </si>
  <si>
    <t>USA figures</t>
  </si>
  <si>
    <t>(2)</t>
  </si>
  <si>
    <t>(3)</t>
  </si>
  <si>
    <t>created by Paul Gethner</t>
  </si>
  <si>
    <t>(spitfirecars@comcast.net)</t>
  </si>
  <si>
    <t>version 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</si>
</sst>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7">
    <font>
      <sz val="10"/>
      <name val="Verdana"/>
      <family val="0"/>
    </font>
    <font>
      <b/>
      <sz val="10"/>
      <name val="Verdana"/>
      <family val="0"/>
    </font>
    <font>
      <i/>
      <sz val="10"/>
      <name val="Verdana"/>
      <family val="0"/>
    </font>
    <font>
      <b/>
      <i/>
      <sz val="10"/>
      <name val="Verdana"/>
      <family val="0"/>
    </font>
    <font>
      <sz val="9.75"/>
      <name val="Verdana"/>
      <family val="0"/>
    </font>
    <font>
      <sz val="18"/>
      <name val="Symbol"/>
      <family val="0"/>
    </font>
    <font>
      <sz val="14"/>
      <name val="Symbol"/>
      <family val="0"/>
    </font>
    <font>
      <u val="single"/>
      <sz val="10"/>
      <color indexed="12"/>
      <name val="Verdana"/>
      <family val="0"/>
    </font>
    <font>
      <u val="single"/>
      <sz val="10"/>
      <color indexed="61"/>
      <name val="Verdana"/>
      <family val="0"/>
    </font>
    <font>
      <sz val="9"/>
      <name val="Verdana"/>
      <family val="0"/>
    </font>
    <font>
      <sz val="14"/>
      <name val="Verdana"/>
      <family val="0"/>
    </font>
    <font>
      <sz val="8"/>
      <name val="Verdana"/>
      <family val="0"/>
    </font>
    <font>
      <vertAlign val="superscript"/>
      <sz val="10"/>
      <name val="Verdana"/>
      <family val="0"/>
    </font>
    <font>
      <b/>
      <sz val="9.75"/>
      <name val="Verdana"/>
      <family val="0"/>
    </font>
    <font>
      <b/>
      <sz val="11"/>
      <name val="Verdana"/>
      <family val="0"/>
    </font>
    <font>
      <sz val="10"/>
      <color indexed="10"/>
      <name val="Verdana"/>
      <family val="0"/>
    </font>
    <font>
      <b/>
      <sz val="8"/>
      <name val="Verdana"/>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Alignment="1" applyProtection="1">
      <alignment/>
      <protection/>
    </xf>
    <xf numFmtId="1" fontId="0" fillId="0" borderId="0" xfId="0" applyNumberFormat="1" applyAlignment="1" applyProtection="1">
      <alignment/>
      <protection/>
    </xf>
    <xf numFmtId="164" fontId="0" fillId="0" borderId="0" xfId="0" applyNumberFormat="1" applyAlignment="1" applyProtection="1">
      <alignment/>
      <protection/>
    </xf>
    <xf numFmtId="0" fontId="6" fillId="0" borderId="0" xfId="0" applyFont="1" applyAlignment="1" applyProtection="1">
      <alignment/>
      <protection/>
    </xf>
    <xf numFmtId="0" fontId="0" fillId="0" borderId="0" xfId="0" applyAlignment="1" applyProtection="1">
      <alignment horizontal="right"/>
      <protection/>
    </xf>
    <xf numFmtId="1" fontId="0" fillId="0" borderId="0" xfId="0" applyNumberFormat="1" applyFill="1" applyAlignment="1" applyProtection="1">
      <alignment/>
      <protection/>
    </xf>
    <xf numFmtId="0" fontId="0" fillId="0" borderId="0" xfId="0" applyAlignment="1" quotePrefix="1">
      <alignment/>
    </xf>
    <xf numFmtId="49" fontId="0" fillId="0" borderId="0" xfId="0" applyNumberFormat="1" applyAlignment="1" quotePrefix="1">
      <alignment/>
    </xf>
    <xf numFmtId="9" fontId="0" fillId="0" borderId="0" xfId="0" applyNumberFormat="1" applyAlignment="1">
      <alignment/>
    </xf>
    <xf numFmtId="1" fontId="0" fillId="0" borderId="0" xfId="0" applyNumberFormat="1" applyAlignment="1">
      <alignment/>
    </xf>
    <xf numFmtId="0" fontId="0" fillId="0" borderId="0" xfId="0" applyAlignment="1">
      <alignment horizontal="right"/>
    </xf>
    <xf numFmtId="49" fontId="0" fillId="0" borderId="0" xfId="0" applyNumberFormat="1" applyAlignment="1">
      <alignment horizontal="right" vertical="top"/>
    </xf>
    <xf numFmtId="165" fontId="0" fillId="0" borderId="0" xfId="0" applyNumberFormat="1" applyAlignment="1" applyProtection="1">
      <alignment/>
      <protection/>
    </xf>
    <xf numFmtId="1" fontId="0" fillId="2" borderId="0" xfId="0" applyNumberFormat="1" applyFill="1" applyAlignment="1" applyProtection="1">
      <alignment/>
      <protection locked="0"/>
    </xf>
    <xf numFmtId="1" fontId="0" fillId="0" borderId="0" xfId="0" applyNumberFormat="1" applyAlignment="1">
      <alignment horizontal="right"/>
    </xf>
    <xf numFmtId="9" fontId="0" fillId="0" borderId="0" xfId="0" applyNumberFormat="1" applyAlignment="1">
      <alignment horizontal="right"/>
    </xf>
    <xf numFmtId="0" fontId="0" fillId="0" borderId="0" xfId="0" applyAlignment="1" applyProtection="1">
      <alignment/>
      <protection/>
    </xf>
    <xf numFmtId="0" fontId="0" fillId="3" borderId="0" xfId="0" applyFill="1" applyAlignment="1" applyProtection="1">
      <alignment/>
      <protection locked="0"/>
    </xf>
    <xf numFmtId="0" fontId="7" fillId="0" borderId="0" xfId="20" applyAlignment="1" applyProtection="1">
      <alignment/>
      <protection/>
    </xf>
    <xf numFmtId="0" fontId="1" fillId="0" borderId="0" xfId="0" applyFont="1" applyAlignment="1">
      <alignment/>
    </xf>
    <xf numFmtId="0" fontId="0" fillId="0" borderId="0" xfId="0" applyFill="1" applyAlignment="1" applyProtection="1">
      <alignment/>
      <protection/>
    </xf>
    <xf numFmtId="0" fontId="0" fillId="0" borderId="0" xfId="0" applyAlignment="1">
      <alignment wrapText="1"/>
    </xf>
    <xf numFmtId="0" fontId="0" fillId="0" borderId="0" xfId="0" applyAlignment="1">
      <alignment/>
    </xf>
    <xf numFmtId="1" fontId="0" fillId="0" borderId="0" xfId="0" applyNumberForma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Verdana"/>
                <a:ea typeface="Verdana"/>
                <a:cs typeface="Verdana"/>
              </a:rPr>
              <a:t>coil spring stiffness (k) vs. free length (Lfree) 
for a given constant installed length (Lrest)</a:t>
            </a:r>
          </a:p>
        </c:rich>
      </c:tx>
      <c:layout/>
      <c:spPr>
        <a:noFill/>
        <a:ln>
          <a:noFill/>
        </a:ln>
      </c:spPr>
    </c:title>
    <c:plotArea>
      <c:layout/>
      <c:scatterChart>
        <c:scatterStyle val="smoothMarker"/>
        <c:varyColors val="0"/>
        <c:ser>
          <c:idx val="0"/>
          <c:order val="0"/>
          <c:tx>
            <c:strRef>
              <c:f>'free length vs stiffness calcs'!$M$10</c:f>
              <c:strCache>
                <c:ptCount val="1"/>
                <c:pt idx="0">
                  <c:v>7</c:v>
                </c:pt>
              </c:strCache>
            </c:strRef>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errBars>
            <c:errDir val="y"/>
            <c:errBarType val="both"/>
            <c:errValType val="fixedVal"/>
            <c:val val="0.125"/>
            <c:noEndCap val="0"/>
          </c:errBars>
          <c:errBars>
            <c:errDir val="x"/>
            <c:errBarType val="both"/>
            <c:errValType val="fixedVal"/>
            <c:val val="0.125"/>
            <c:noEndCap val="0"/>
          </c:errBars>
          <c:xVal>
            <c:numRef>
              <c:f>'free length vs stiffness calcs'!$C$6:$C$16</c:f>
              <c:numCache/>
            </c:numRef>
          </c:xVal>
          <c:yVal>
            <c:numRef>
              <c:f>'free length vs stiffness calcs'!$A$6:$A$16</c:f>
              <c:numCache/>
            </c:numRef>
          </c:yVal>
          <c:smooth val="1"/>
        </c:ser>
        <c:axId val="38660117"/>
        <c:axId val="12396734"/>
      </c:scatterChart>
      <c:valAx>
        <c:axId val="38660117"/>
        <c:scaling>
          <c:orientation val="minMax"/>
          <c:max val="14"/>
          <c:min val="7"/>
        </c:scaling>
        <c:axPos val="b"/>
        <c:title>
          <c:tx>
            <c:rich>
              <a:bodyPr vert="horz" rot="0" anchor="ctr"/>
              <a:lstStyle/>
              <a:p>
                <a:pPr algn="ctr">
                  <a:defRPr/>
                </a:pPr>
                <a:r>
                  <a:rPr lang="en-US" cap="none" sz="975" b="1" i="0" u="none" baseline="0">
                    <a:latin typeface="Verdana"/>
                    <a:ea typeface="Verdana"/>
                    <a:cs typeface="Verdana"/>
                  </a:rPr>
                  <a:t>coil spring free length - unmounted, unloaded (inches)</a:t>
                </a:r>
              </a:p>
            </c:rich>
          </c:tx>
          <c:layout/>
          <c:overlay val="0"/>
          <c:spPr>
            <a:noFill/>
            <a:ln>
              <a:noFill/>
            </a:ln>
          </c:spPr>
        </c:title>
        <c:majorGridlines/>
        <c:delete val="0"/>
        <c:numFmt formatCode="General" sourceLinked="1"/>
        <c:majorTickMark val="out"/>
        <c:minorTickMark val="cross"/>
        <c:tickLblPos val="nextTo"/>
        <c:txPr>
          <a:bodyPr/>
          <a:lstStyle/>
          <a:p>
            <a:pPr>
              <a:defRPr lang="en-US" cap="none" sz="1000" b="0" i="0" u="none" baseline="0">
                <a:latin typeface="Verdana"/>
                <a:ea typeface="Verdana"/>
                <a:cs typeface="Verdana"/>
              </a:defRPr>
            </a:pPr>
          </a:p>
        </c:txPr>
        <c:crossAx val="12396734"/>
        <c:crosses val="autoZero"/>
        <c:crossBetween val="midCat"/>
        <c:dispUnits/>
        <c:majorUnit val="1"/>
        <c:minorUnit val="0.25"/>
      </c:valAx>
      <c:valAx>
        <c:axId val="12396734"/>
        <c:scaling>
          <c:orientation val="minMax"/>
          <c:max val="450"/>
          <c:min val="100"/>
        </c:scaling>
        <c:axPos val="l"/>
        <c:title>
          <c:tx>
            <c:rich>
              <a:bodyPr vert="horz" rot="-5400000" anchor="ctr"/>
              <a:lstStyle/>
              <a:p>
                <a:pPr algn="ctr">
                  <a:defRPr/>
                </a:pPr>
                <a:r>
                  <a:rPr lang="en-US" cap="none" sz="975" b="1" i="0" u="none" baseline="0">
                    <a:latin typeface="Verdana"/>
                    <a:ea typeface="Verdana"/>
                    <a:cs typeface="Verdana"/>
                  </a:rPr>
                  <a:t>coil spring stiffness (lbs/inch)</a:t>
                </a:r>
              </a:p>
            </c:rich>
          </c:tx>
          <c:layout/>
          <c:overlay val="0"/>
          <c:spPr>
            <a:noFill/>
            <a:ln>
              <a:noFill/>
            </a:ln>
          </c:spPr>
        </c:title>
        <c:majorGridlines/>
        <c:delete val="0"/>
        <c:numFmt formatCode="General" sourceLinked="1"/>
        <c:majorTickMark val="out"/>
        <c:minorTickMark val="cross"/>
        <c:tickLblPos val="nextTo"/>
        <c:crossAx val="38660117"/>
        <c:crosses val="autoZero"/>
        <c:crossBetween val="midCat"/>
        <c:dispUnits/>
        <c:majorUnit val="50"/>
        <c:minorUnit val="25"/>
      </c:valAx>
      <c:spPr>
        <a:solidFill>
          <a:srgbClr val="CDCDCD"/>
        </a:solidFill>
        <a:ln w="12700">
          <a:solidFill>
            <a:srgbClr val="808080"/>
          </a:solidFill>
        </a:ln>
      </c:spPr>
    </c:plotArea>
    <c:plotVisOnly val="1"/>
    <c:dispBlanksAs val="gap"/>
    <c:showDLblsOverMax val="0"/>
  </c:chart>
  <c:txPr>
    <a:bodyPr vert="horz" rot="0"/>
    <a:lstStyle/>
    <a:p>
      <a:pPr>
        <a:defRPr lang="en-US" cap="none" sz="975"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809625</xdr:colOff>
      <xdr:row>9</xdr:row>
      <xdr:rowOff>19050</xdr:rowOff>
    </xdr:from>
    <xdr:to>
      <xdr:col>13</xdr:col>
      <xdr:colOff>9525</xdr:colOff>
      <xdr:row>9</xdr:row>
      <xdr:rowOff>209550</xdr:rowOff>
    </xdr:to>
    <xdr:sp>
      <xdr:nvSpPr>
        <xdr:cNvPr id="1" name="Rectangle 72"/>
        <xdr:cNvSpPr>
          <a:spLocks/>
        </xdr:cNvSpPr>
      </xdr:nvSpPr>
      <xdr:spPr>
        <a:xfrm>
          <a:off x="9820275" y="1676400"/>
          <a:ext cx="838200" cy="200025"/>
        </a:xfrm>
        <a:prstGeom prst="roundRect">
          <a:avLst/>
        </a:prstGeom>
        <a:no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
          </a:r>
        </a:p>
      </xdr:txBody>
    </xdr:sp>
    <xdr:clientData/>
  </xdr:twoCellAnchor>
  <xdr:twoCellAnchor>
    <xdr:from>
      <xdr:col>11</xdr:col>
      <xdr:colOff>800100</xdr:colOff>
      <xdr:row>7</xdr:row>
      <xdr:rowOff>0</xdr:rowOff>
    </xdr:from>
    <xdr:to>
      <xdr:col>13</xdr:col>
      <xdr:colOff>0</xdr:colOff>
      <xdr:row>8</xdr:row>
      <xdr:rowOff>0</xdr:rowOff>
    </xdr:to>
    <xdr:sp>
      <xdr:nvSpPr>
        <xdr:cNvPr id="2" name="Rectangle 73"/>
        <xdr:cNvSpPr>
          <a:spLocks/>
        </xdr:cNvSpPr>
      </xdr:nvSpPr>
      <xdr:spPr>
        <a:xfrm>
          <a:off x="9810750" y="1266825"/>
          <a:ext cx="838200" cy="161925"/>
        </a:xfrm>
        <a:prstGeom prst="roundRect">
          <a:avLst/>
        </a:prstGeom>
        <a:no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
          </a:r>
        </a:p>
      </xdr:txBody>
    </xdr:sp>
    <xdr:clientData/>
  </xdr:twoCellAnchor>
  <xdr:twoCellAnchor>
    <xdr:from>
      <xdr:col>11</xdr:col>
      <xdr:colOff>809625</xdr:colOff>
      <xdr:row>3</xdr:row>
      <xdr:rowOff>0</xdr:rowOff>
    </xdr:from>
    <xdr:to>
      <xdr:col>13</xdr:col>
      <xdr:colOff>9525</xdr:colOff>
      <xdr:row>4</xdr:row>
      <xdr:rowOff>0</xdr:rowOff>
    </xdr:to>
    <xdr:sp>
      <xdr:nvSpPr>
        <xdr:cNvPr id="3" name="Rectangle 65"/>
        <xdr:cNvSpPr>
          <a:spLocks/>
        </xdr:cNvSpPr>
      </xdr:nvSpPr>
      <xdr:spPr>
        <a:xfrm>
          <a:off x="9820275" y="485775"/>
          <a:ext cx="838200" cy="161925"/>
        </a:xfrm>
        <a:prstGeom prst="roundRect">
          <a:avLst/>
        </a:prstGeom>
        <a:no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
          </a:r>
        </a:p>
      </xdr:txBody>
    </xdr:sp>
    <xdr:clientData/>
  </xdr:twoCellAnchor>
  <xdr:twoCellAnchor>
    <xdr:from>
      <xdr:col>11</xdr:col>
      <xdr:colOff>809625</xdr:colOff>
      <xdr:row>2</xdr:row>
      <xdr:rowOff>0</xdr:rowOff>
    </xdr:from>
    <xdr:to>
      <xdr:col>13</xdr:col>
      <xdr:colOff>9525</xdr:colOff>
      <xdr:row>3</xdr:row>
      <xdr:rowOff>0</xdr:rowOff>
    </xdr:to>
    <xdr:sp>
      <xdr:nvSpPr>
        <xdr:cNvPr id="4" name="Rectangle 62"/>
        <xdr:cNvSpPr>
          <a:spLocks/>
        </xdr:cNvSpPr>
      </xdr:nvSpPr>
      <xdr:spPr>
        <a:xfrm>
          <a:off x="9820275" y="323850"/>
          <a:ext cx="838200" cy="1619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0</xdr:colOff>
      <xdr:row>27</xdr:row>
      <xdr:rowOff>0</xdr:rowOff>
    </xdr:from>
    <xdr:to>
      <xdr:col>14</xdr:col>
      <xdr:colOff>0</xdr:colOff>
      <xdr:row>64</xdr:row>
      <xdr:rowOff>152400</xdr:rowOff>
    </xdr:to>
    <xdr:graphicFrame>
      <xdr:nvGraphicFramePr>
        <xdr:cNvPr id="5" name="Chart 1"/>
        <xdr:cNvGraphicFramePr/>
      </xdr:nvGraphicFramePr>
      <xdr:xfrm>
        <a:off x="4095750" y="4638675"/>
        <a:ext cx="7372350" cy="6143625"/>
      </xdr:xfrm>
      <a:graphic>
        <a:graphicData uri="http://schemas.openxmlformats.org/drawingml/2006/chart">
          <c:chart xmlns:c="http://schemas.openxmlformats.org/drawingml/2006/chart" r:id="rId1"/>
        </a:graphicData>
      </a:graphic>
    </xdr:graphicFrame>
    <xdr:clientData/>
  </xdr:twoCellAnchor>
  <xdr:oneCellAnchor>
    <xdr:from>
      <xdr:col>7</xdr:col>
      <xdr:colOff>771525</xdr:colOff>
      <xdr:row>12</xdr:row>
      <xdr:rowOff>9525</xdr:rowOff>
    </xdr:from>
    <xdr:ext cx="2686050" cy="542925"/>
    <xdr:sp>
      <xdr:nvSpPr>
        <xdr:cNvPr id="6" name="TextBox 57"/>
        <xdr:cNvSpPr txBox="1">
          <a:spLocks noChangeArrowheads="1"/>
        </xdr:cNvSpPr>
      </xdr:nvSpPr>
      <xdr:spPr>
        <a:xfrm>
          <a:off x="6505575" y="2219325"/>
          <a:ext cx="2686050" cy="542925"/>
        </a:xfrm>
        <a:prstGeom prst="rect">
          <a:avLst/>
        </a:prstGeom>
        <a:noFill/>
        <a:ln w="9525" cmpd="sng">
          <a:noFill/>
        </a:ln>
      </xdr:spPr>
      <xdr:txBody>
        <a:bodyPr vertOverflow="clip" wrap="square">
          <a:spAutoFit/>
        </a:bodyPr>
        <a:p>
          <a:pPr algn="l">
            <a:defRPr/>
          </a:pPr>
          <a:r>
            <a:rPr lang="en-US" cap="none" sz="1000" b="0" i="0" u="none" baseline="0">
              <a:solidFill>
                <a:srgbClr val="DD0806"/>
              </a:solidFill>
              <a:latin typeface="Verdana"/>
              <a:ea typeface="Verdana"/>
              <a:cs typeface="Verdana"/>
            </a:rPr>
            <a:t>Input your value for kerb weight 
in the YELLOW cell (see "weights &amp; biases" 
worksheet for nominal values).</a:t>
          </a:r>
        </a:p>
      </xdr:txBody>
    </xdr:sp>
    <xdr:clientData/>
  </xdr:oneCellAnchor>
  <xdr:oneCellAnchor>
    <xdr:from>
      <xdr:col>9</xdr:col>
      <xdr:colOff>533400</xdr:colOff>
      <xdr:row>17</xdr:row>
      <xdr:rowOff>152400</xdr:rowOff>
    </xdr:from>
    <xdr:ext cx="3057525" cy="1181100"/>
    <xdr:sp>
      <xdr:nvSpPr>
        <xdr:cNvPr id="7" name="TextBox 61"/>
        <xdr:cNvSpPr txBox="1">
          <a:spLocks noChangeArrowheads="1"/>
        </xdr:cNvSpPr>
      </xdr:nvSpPr>
      <xdr:spPr>
        <a:xfrm>
          <a:off x="7905750" y="3171825"/>
          <a:ext cx="3057525" cy="1181100"/>
        </a:xfrm>
        <a:prstGeom prst="rect">
          <a:avLst/>
        </a:prstGeom>
        <a:noFill/>
        <a:ln w="9525" cmpd="sng">
          <a:noFill/>
        </a:ln>
      </xdr:spPr>
      <xdr:txBody>
        <a:bodyPr vertOverflow="clip" wrap="square">
          <a:spAutoFit/>
        </a:bodyPr>
        <a:p>
          <a:pPr algn="l">
            <a:defRPr/>
          </a:pPr>
          <a:r>
            <a:rPr lang="en-US" cap="none" sz="1000" b="0" i="0" u="none" baseline="0">
              <a:solidFill>
                <a:srgbClr val="DD0806"/>
              </a:solidFill>
              <a:latin typeface="Verdana"/>
              <a:ea typeface="Verdana"/>
              <a:cs typeface="Verdana"/>
            </a:rPr>
            <a:t>For alternative unsprung weights, weight bias
and slightly different installed lengths (Lrest)
try different values for the BLUE cells.  While this
spreadsheet is valid only when the lover A-arms 
are parallel to the ground, it will yield useful
results for cases of Lrest ranging from about 6.5 
to 7.5 inches.</a:t>
          </a:r>
        </a:p>
      </xdr:txBody>
    </xdr:sp>
    <xdr:clientData/>
  </xdr:oneCellAnchor>
  <xdr:twoCellAnchor>
    <xdr:from>
      <xdr:col>9</xdr:col>
      <xdr:colOff>323850</xdr:colOff>
      <xdr:row>2</xdr:row>
      <xdr:rowOff>85725</xdr:rowOff>
    </xdr:from>
    <xdr:to>
      <xdr:col>11</xdr:col>
      <xdr:colOff>809625</xdr:colOff>
      <xdr:row>12</xdr:row>
      <xdr:rowOff>9525</xdr:rowOff>
    </xdr:to>
    <xdr:sp>
      <xdr:nvSpPr>
        <xdr:cNvPr id="8" name="AutoShape 63"/>
        <xdr:cNvSpPr>
          <a:spLocks/>
        </xdr:cNvSpPr>
      </xdr:nvSpPr>
      <xdr:spPr>
        <a:xfrm rot="16200000">
          <a:off x="7696200" y="409575"/>
          <a:ext cx="2124075" cy="1809750"/>
        </a:xfrm>
        <a:prstGeom prst="curvedConnector2">
          <a:avLst>
            <a:gd name="adj1" fmla="val -584092"/>
            <a:gd name="adj2" fmla="val -135050"/>
            <a:gd name="adj3" fmla="val -584092"/>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11</xdr:col>
      <xdr:colOff>314325</xdr:colOff>
      <xdr:row>3</xdr:row>
      <xdr:rowOff>85725</xdr:rowOff>
    </xdr:from>
    <xdr:to>
      <xdr:col>11</xdr:col>
      <xdr:colOff>809625</xdr:colOff>
      <xdr:row>17</xdr:row>
      <xdr:rowOff>152400</xdr:rowOff>
    </xdr:to>
    <xdr:sp>
      <xdr:nvSpPr>
        <xdr:cNvPr id="9" name="AutoShape 66"/>
        <xdr:cNvSpPr>
          <a:spLocks/>
        </xdr:cNvSpPr>
      </xdr:nvSpPr>
      <xdr:spPr>
        <a:xfrm rot="16200000">
          <a:off x="9324975" y="571500"/>
          <a:ext cx="495300" cy="2600325"/>
        </a:xfrm>
        <a:prstGeom prst="curvedConnector2">
          <a:avLst>
            <a:gd name="adj1" fmla="val -487949"/>
            <a:gd name="adj2" fmla="val -585555"/>
            <a:gd name="adj3" fmla="val -487949"/>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285750</xdr:colOff>
      <xdr:row>0</xdr:row>
      <xdr:rowOff>114300</xdr:rowOff>
    </xdr:from>
    <xdr:to>
      <xdr:col>7</xdr:col>
      <xdr:colOff>533400</xdr:colOff>
      <xdr:row>26</xdr:row>
      <xdr:rowOff>28575</xdr:rowOff>
    </xdr:to>
    <xdr:grpSp>
      <xdr:nvGrpSpPr>
        <xdr:cNvPr id="10" name="Group 71"/>
        <xdr:cNvGrpSpPr>
          <a:grpSpLocks/>
        </xdr:cNvGrpSpPr>
      </xdr:nvGrpSpPr>
      <xdr:grpSpPr>
        <a:xfrm>
          <a:off x="1924050" y="114300"/>
          <a:ext cx="4343400" cy="4391025"/>
          <a:chOff x="176" y="9"/>
          <a:chExt cx="398" cy="339"/>
        </a:xfrm>
        <a:solidFill>
          <a:srgbClr val="FFFFFF"/>
        </a:solidFill>
      </xdr:grpSpPr>
      <xdr:sp>
        <xdr:nvSpPr>
          <xdr:cNvPr id="11" name="Rectangle 25"/>
          <xdr:cNvSpPr>
            <a:spLocks/>
          </xdr:cNvSpPr>
        </xdr:nvSpPr>
        <xdr:spPr>
          <a:xfrm>
            <a:off x="252" y="187"/>
            <a:ext cx="273" cy="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2" name="Line 26"/>
          <xdr:cNvSpPr>
            <a:spLocks/>
          </xdr:cNvSpPr>
        </xdr:nvSpPr>
        <xdr:spPr>
          <a:xfrm flipV="1">
            <a:off x="300" y="44"/>
            <a:ext cx="108" cy="14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3" name="Rectangle 27"/>
          <xdr:cNvSpPr>
            <a:spLocks/>
          </xdr:cNvSpPr>
        </xdr:nvSpPr>
        <xdr:spPr>
          <a:xfrm rot="2103259">
            <a:off x="380" y="39"/>
            <a:ext cx="56" cy="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4" name="Rectangle 28"/>
          <xdr:cNvSpPr>
            <a:spLocks/>
          </xdr:cNvSpPr>
        </xdr:nvSpPr>
        <xdr:spPr>
          <a:xfrm rot="2069147">
            <a:off x="311" y="134"/>
            <a:ext cx="56" cy="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5" name="Oval 29"/>
          <xdr:cNvSpPr>
            <a:spLocks/>
          </xdr:cNvSpPr>
        </xdr:nvSpPr>
        <xdr:spPr>
          <a:xfrm>
            <a:off x="255" y="191"/>
            <a:ext cx="8" cy="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6" name="Oval 30"/>
          <xdr:cNvSpPr>
            <a:spLocks/>
          </xdr:cNvSpPr>
        </xdr:nvSpPr>
        <xdr:spPr>
          <a:xfrm>
            <a:off x="298" y="191"/>
            <a:ext cx="8" cy="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7" name="Oval 31"/>
          <xdr:cNvSpPr>
            <a:spLocks/>
          </xdr:cNvSpPr>
        </xdr:nvSpPr>
        <xdr:spPr>
          <a:xfrm>
            <a:off x="514" y="191"/>
            <a:ext cx="8" cy="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8" name="AutoShape 32"/>
          <xdr:cNvSpPr>
            <a:spLocks/>
          </xdr:cNvSpPr>
        </xdr:nvSpPr>
        <xdr:spPr>
          <a:xfrm rot="18378206">
            <a:off x="347" y="33"/>
            <a:ext cx="53" cy="112"/>
          </a:xfrm>
          <a:custGeom>
            <a:pathLst>
              <a:path h="53" w="183">
                <a:moveTo>
                  <a:pt x="2" y="52"/>
                </a:moveTo>
                <a:cubicBezTo>
                  <a:pt x="1" y="26"/>
                  <a:pt x="0" y="1"/>
                  <a:pt x="2" y="1"/>
                </a:cubicBezTo>
                <a:cubicBezTo>
                  <a:pt x="4" y="1"/>
                  <a:pt x="11" y="53"/>
                  <a:pt x="15" y="53"/>
                </a:cubicBezTo>
                <a:cubicBezTo>
                  <a:pt x="19" y="53"/>
                  <a:pt x="24" y="1"/>
                  <a:pt x="29" y="1"/>
                </a:cubicBezTo>
                <a:cubicBezTo>
                  <a:pt x="34" y="1"/>
                  <a:pt x="39" y="53"/>
                  <a:pt x="44" y="53"/>
                </a:cubicBezTo>
                <a:cubicBezTo>
                  <a:pt x="49" y="53"/>
                  <a:pt x="54" y="1"/>
                  <a:pt x="59" y="1"/>
                </a:cubicBezTo>
                <a:cubicBezTo>
                  <a:pt x="64" y="1"/>
                  <a:pt x="69" y="53"/>
                  <a:pt x="74" y="53"/>
                </a:cubicBezTo>
                <a:cubicBezTo>
                  <a:pt x="79" y="53"/>
                  <a:pt x="85" y="0"/>
                  <a:pt x="89" y="0"/>
                </a:cubicBezTo>
                <a:cubicBezTo>
                  <a:pt x="93" y="0"/>
                  <a:pt x="97" y="53"/>
                  <a:pt x="101" y="53"/>
                </a:cubicBezTo>
                <a:cubicBezTo>
                  <a:pt x="105" y="53"/>
                  <a:pt x="111" y="0"/>
                  <a:pt x="116" y="0"/>
                </a:cubicBezTo>
                <a:cubicBezTo>
                  <a:pt x="121" y="0"/>
                  <a:pt x="125" y="53"/>
                  <a:pt x="129" y="53"/>
                </a:cubicBezTo>
                <a:cubicBezTo>
                  <a:pt x="133" y="53"/>
                  <a:pt x="139" y="0"/>
                  <a:pt x="143" y="0"/>
                </a:cubicBezTo>
                <a:cubicBezTo>
                  <a:pt x="147" y="0"/>
                  <a:pt x="152" y="53"/>
                  <a:pt x="156" y="53"/>
                </a:cubicBezTo>
                <a:cubicBezTo>
                  <a:pt x="160" y="53"/>
                  <a:pt x="165" y="1"/>
                  <a:pt x="169" y="1"/>
                </a:cubicBezTo>
                <a:cubicBezTo>
                  <a:pt x="173" y="1"/>
                  <a:pt x="179" y="53"/>
                  <a:pt x="181" y="53"/>
                </a:cubicBezTo>
                <a:cubicBezTo>
                  <a:pt x="183" y="53"/>
                  <a:pt x="182" y="26"/>
                  <a:pt x="182"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9" name="TextBox 33"/>
          <xdr:cNvSpPr txBox="1">
            <a:spLocks noChangeArrowheads="1"/>
          </xdr:cNvSpPr>
        </xdr:nvSpPr>
        <xdr:spPr>
          <a:xfrm>
            <a:off x="324" y="166"/>
            <a:ext cx="19" cy="23"/>
          </a:xfrm>
          <a:prstGeom prst="rect">
            <a:avLst/>
          </a:prstGeom>
          <a:noFill/>
          <a:ln w="9525" cmpd="sng">
            <a:noFill/>
          </a:ln>
        </xdr:spPr>
        <xdr:txBody>
          <a:bodyPr vertOverflow="clip" wrap="square">
            <a:spAutoFit/>
          </a:bodyPr>
          <a:p>
            <a:pPr algn="l">
              <a:defRPr/>
            </a:pPr>
            <a:r>
              <a:rPr lang="en-US" cap="none" sz="1800" b="0" i="0" u="none" baseline="0"/>
              <a:t>q</a:t>
            </a:r>
          </a:p>
        </xdr:txBody>
      </xdr:sp>
      <xdr:sp>
        <xdr:nvSpPr>
          <xdr:cNvPr id="20" name="Line 34"/>
          <xdr:cNvSpPr>
            <a:spLocks/>
          </xdr:cNvSpPr>
        </xdr:nvSpPr>
        <xdr:spPr>
          <a:xfrm flipV="1">
            <a:off x="258" y="196"/>
            <a:ext cx="0" cy="125"/>
          </a:xfrm>
          <a:prstGeom prst="line">
            <a:avLst/>
          </a:prstGeom>
          <a:noFill/>
          <a:ln w="38100" cmpd="sng">
            <a:solidFill>
              <a:srgbClr val="DD0806"/>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21" name="Line 35"/>
          <xdr:cNvSpPr>
            <a:spLocks/>
          </xdr:cNvSpPr>
        </xdr:nvSpPr>
        <xdr:spPr>
          <a:xfrm>
            <a:off x="301" y="30"/>
            <a:ext cx="0" cy="162"/>
          </a:xfrm>
          <a:prstGeom prst="line">
            <a:avLst/>
          </a:prstGeom>
          <a:noFill/>
          <a:ln w="38100" cmpd="sng">
            <a:solidFill>
              <a:srgbClr val="DD0806"/>
            </a:solidFill>
            <a:prstDash val="dash"/>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22" name="Line 36"/>
          <xdr:cNvSpPr>
            <a:spLocks/>
          </xdr:cNvSpPr>
        </xdr:nvSpPr>
        <xdr:spPr>
          <a:xfrm flipH="1">
            <a:off x="301" y="27"/>
            <a:ext cx="120" cy="163"/>
          </a:xfrm>
          <a:prstGeom prst="line">
            <a:avLst/>
          </a:prstGeom>
          <a:noFill/>
          <a:ln w="38100" cmpd="sng">
            <a:solidFill>
              <a:srgbClr val="DD0806"/>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23" name="AutoShape 37"/>
          <xdr:cNvSpPr>
            <a:spLocks/>
          </xdr:cNvSpPr>
        </xdr:nvSpPr>
        <xdr:spPr>
          <a:xfrm rot="16200000">
            <a:off x="259" y="211"/>
            <a:ext cx="42" cy="1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4" name="AutoShape 38"/>
          <xdr:cNvSpPr>
            <a:spLocks/>
          </xdr:cNvSpPr>
        </xdr:nvSpPr>
        <xdr:spPr>
          <a:xfrm rot="16200000">
            <a:off x="302" y="210"/>
            <a:ext cx="214" cy="16"/>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5" name="TextBox 39"/>
          <xdr:cNvSpPr txBox="1">
            <a:spLocks noChangeArrowheads="1"/>
          </xdr:cNvSpPr>
        </xdr:nvSpPr>
        <xdr:spPr>
          <a:xfrm>
            <a:off x="269" y="227"/>
            <a:ext cx="28" cy="22"/>
          </a:xfrm>
          <a:prstGeom prst="rect">
            <a:avLst/>
          </a:prstGeom>
          <a:noFill/>
          <a:ln w="9525" cmpd="sng">
            <a:noFill/>
          </a:ln>
        </xdr:spPr>
        <xdr:txBody>
          <a:bodyPr vertOverflow="clip" wrap="square">
            <a:spAutoFit/>
          </a:bodyPr>
          <a:p>
            <a:pPr algn="l">
              <a:defRPr/>
            </a:pPr>
            <a:r>
              <a:rPr lang="en-US" cap="none" sz="1400" b="0" i="0" u="none" baseline="0">
                <a:latin typeface="Verdana"/>
                <a:ea typeface="Verdana"/>
                <a:cs typeface="Verdana"/>
              </a:rPr>
              <a:t>d1</a:t>
            </a:r>
          </a:p>
        </xdr:txBody>
      </xdr:sp>
      <xdr:sp>
        <xdr:nvSpPr>
          <xdr:cNvPr id="26" name="TextBox 40"/>
          <xdr:cNvSpPr txBox="1">
            <a:spLocks noChangeArrowheads="1"/>
          </xdr:cNvSpPr>
        </xdr:nvSpPr>
        <xdr:spPr>
          <a:xfrm>
            <a:off x="398" y="229"/>
            <a:ext cx="28" cy="22"/>
          </a:xfrm>
          <a:prstGeom prst="rect">
            <a:avLst/>
          </a:prstGeom>
          <a:noFill/>
          <a:ln w="9525" cmpd="sng">
            <a:noFill/>
          </a:ln>
        </xdr:spPr>
        <xdr:txBody>
          <a:bodyPr vertOverflow="clip" wrap="square">
            <a:spAutoFit/>
          </a:bodyPr>
          <a:p>
            <a:pPr algn="l">
              <a:defRPr/>
            </a:pPr>
            <a:r>
              <a:rPr lang="en-US" cap="none" sz="1400" b="0" i="0" u="none" baseline="0">
                <a:latin typeface="Verdana"/>
                <a:ea typeface="Verdana"/>
                <a:cs typeface="Verdana"/>
              </a:rPr>
              <a:t>d2</a:t>
            </a:r>
          </a:p>
        </xdr:txBody>
      </xdr:sp>
      <xdr:sp>
        <xdr:nvSpPr>
          <xdr:cNvPr id="27" name="TextBox 41"/>
          <xdr:cNvSpPr txBox="1">
            <a:spLocks noChangeArrowheads="1"/>
          </xdr:cNvSpPr>
        </xdr:nvSpPr>
        <xdr:spPr>
          <a:xfrm>
            <a:off x="277" y="9"/>
            <a:ext cx="49" cy="24"/>
          </a:xfrm>
          <a:prstGeom prst="rect">
            <a:avLst/>
          </a:prstGeom>
          <a:noFill/>
          <a:ln w="9525" cmpd="sng">
            <a:noFill/>
          </a:ln>
        </xdr:spPr>
        <xdr:txBody>
          <a:bodyPr vertOverflow="clip" wrap="square">
            <a:spAutoFit/>
          </a:bodyPr>
          <a:p>
            <a:pPr algn="l">
              <a:defRPr/>
            </a:pPr>
            <a:r>
              <a:rPr lang="en-US" cap="none" sz="1400" b="0" i="0" u="none" baseline="0">
                <a:latin typeface="Verdana"/>
                <a:ea typeface="Verdana"/>
                <a:cs typeface="Verdana"/>
              </a:rPr>
              <a:t>Ssin</a:t>
            </a:r>
            <a:r>
              <a:rPr lang="en-US" cap="none" sz="1800" b="0" i="0" u="none" baseline="0">
                <a:latin typeface="Symbol"/>
                <a:ea typeface="Symbol"/>
                <a:cs typeface="Symbol"/>
              </a:rPr>
              <a:t>q</a:t>
            </a:r>
          </a:p>
        </xdr:txBody>
      </xdr:sp>
      <xdr:sp>
        <xdr:nvSpPr>
          <xdr:cNvPr id="28" name="TextBox 42"/>
          <xdr:cNvSpPr txBox="1">
            <a:spLocks noChangeArrowheads="1"/>
          </xdr:cNvSpPr>
        </xdr:nvSpPr>
        <xdr:spPr>
          <a:xfrm>
            <a:off x="248" y="326"/>
            <a:ext cx="25" cy="22"/>
          </a:xfrm>
          <a:prstGeom prst="rect">
            <a:avLst/>
          </a:prstGeom>
          <a:noFill/>
          <a:ln w="9525" cmpd="sng">
            <a:noFill/>
          </a:ln>
        </xdr:spPr>
        <xdr:txBody>
          <a:bodyPr vertOverflow="clip" wrap="square">
            <a:spAutoFit/>
          </a:bodyPr>
          <a:p>
            <a:pPr algn="l">
              <a:defRPr/>
            </a:pPr>
            <a:r>
              <a:rPr lang="en-US" cap="none" sz="1400" b="0" i="0" u="none" baseline="0">
                <a:latin typeface="Verdana"/>
                <a:ea typeface="Verdana"/>
                <a:cs typeface="Verdana"/>
              </a:rPr>
              <a:t>W</a:t>
            </a:r>
          </a:p>
        </xdr:txBody>
      </xdr:sp>
      <xdr:sp>
        <xdr:nvSpPr>
          <xdr:cNvPr id="29" name="Arc 43"/>
          <xdr:cNvSpPr>
            <a:spLocks/>
          </xdr:cNvSpPr>
        </xdr:nvSpPr>
        <xdr:spPr>
          <a:xfrm>
            <a:off x="301" y="150"/>
            <a:ext cx="49" cy="37"/>
          </a:xfrm>
          <a:prstGeom prst="arc">
            <a:avLst>
              <a:gd name="adj1" fmla="val -16026842"/>
              <a:gd name="adj2" fmla="val 29500"/>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0" name="TextBox 44"/>
          <xdr:cNvSpPr txBox="1">
            <a:spLocks noChangeArrowheads="1"/>
          </xdr:cNvSpPr>
        </xdr:nvSpPr>
        <xdr:spPr>
          <a:xfrm>
            <a:off x="419" y="9"/>
            <a:ext cx="20" cy="22"/>
          </a:xfrm>
          <a:prstGeom prst="rect">
            <a:avLst/>
          </a:prstGeom>
          <a:noFill/>
          <a:ln w="9525" cmpd="sng">
            <a:noFill/>
          </a:ln>
        </xdr:spPr>
        <xdr:txBody>
          <a:bodyPr vertOverflow="clip" wrap="square">
            <a:spAutoFit/>
          </a:bodyPr>
          <a:p>
            <a:pPr algn="l">
              <a:defRPr/>
            </a:pPr>
            <a:r>
              <a:rPr lang="en-US" cap="none" sz="1400" b="0" i="0" u="none" baseline="0">
                <a:latin typeface="Verdana"/>
                <a:ea typeface="Verdana"/>
                <a:cs typeface="Verdana"/>
              </a:rPr>
              <a:t>S</a:t>
            </a:r>
          </a:p>
        </xdr:txBody>
      </xdr:sp>
      <xdr:sp>
        <xdr:nvSpPr>
          <xdr:cNvPr id="31" name="TextBox 45"/>
          <xdr:cNvSpPr txBox="1">
            <a:spLocks noChangeArrowheads="1"/>
          </xdr:cNvSpPr>
        </xdr:nvSpPr>
        <xdr:spPr>
          <a:xfrm>
            <a:off x="391" y="143"/>
            <a:ext cx="74" cy="17"/>
          </a:xfrm>
          <a:prstGeom prst="rect">
            <a:avLst/>
          </a:prstGeom>
          <a:noFill/>
          <a:ln w="9525" cmpd="sng">
            <a:noFill/>
          </a:ln>
        </xdr:spPr>
        <xdr:txBody>
          <a:bodyPr vertOverflow="clip" wrap="square">
            <a:spAutoFit/>
          </a:bodyPr>
          <a:p>
            <a:pPr algn="l">
              <a:defRPr/>
            </a:pPr>
            <a:r>
              <a:rPr lang="en-US" cap="none" sz="1000" b="0" i="0" u="none" baseline="0">
                <a:latin typeface="Verdana"/>
                <a:ea typeface="Verdana"/>
                <a:cs typeface="Verdana"/>
              </a:rPr>
              <a:t>lower A-arm</a:t>
            </a:r>
          </a:p>
        </xdr:txBody>
      </xdr:sp>
      <xdr:sp>
        <xdr:nvSpPr>
          <xdr:cNvPr id="32" name="TextBox 46"/>
          <xdr:cNvSpPr txBox="1">
            <a:spLocks noChangeArrowheads="1"/>
          </xdr:cNvSpPr>
        </xdr:nvSpPr>
        <xdr:spPr>
          <a:xfrm>
            <a:off x="176" y="235"/>
            <a:ext cx="71" cy="30"/>
          </a:xfrm>
          <a:prstGeom prst="rect">
            <a:avLst/>
          </a:prstGeom>
          <a:noFill/>
          <a:ln w="9525" cmpd="sng">
            <a:noFill/>
          </a:ln>
        </xdr:spPr>
        <xdr:txBody>
          <a:bodyPr vertOverflow="clip" wrap="square">
            <a:spAutoFit/>
          </a:bodyPr>
          <a:p>
            <a:pPr algn="l">
              <a:defRPr/>
            </a:pPr>
            <a:r>
              <a:rPr lang="en-US" cap="none" sz="1000" b="0" i="0" u="none" baseline="0">
                <a:latin typeface="Verdana"/>
                <a:ea typeface="Verdana"/>
                <a:cs typeface="Verdana"/>
              </a:rPr>
              <a:t>trunnion
attachment</a:t>
            </a:r>
          </a:p>
        </xdr:txBody>
      </xdr:sp>
      <xdr:sp>
        <xdr:nvSpPr>
          <xdr:cNvPr id="33" name="TextBox 47"/>
          <xdr:cNvSpPr txBox="1">
            <a:spLocks noChangeArrowheads="1"/>
          </xdr:cNvSpPr>
        </xdr:nvSpPr>
        <xdr:spPr>
          <a:xfrm>
            <a:off x="503" y="237"/>
            <a:ext cx="71" cy="30"/>
          </a:xfrm>
          <a:prstGeom prst="rect">
            <a:avLst/>
          </a:prstGeom>
          <a:noFill/>
          <a:ln w="9525" cmpd="sng">
            <a:noFill/>
          </a:ln>
        </xdr:spPr>
        <xdr:txBody>
          <a:bodyPr vertOverflow="clip" wrap="square">
            <a:spAutoFit/>
          </a:bodyPr>
          <a:p>
            <a:pPr algn="l">
              <a:defRPr/>
            </a:pPr>
            <a:r>
              <a:rPr lang="en-US" cap="none" sz="1000" b="0" i="0" u="none" baseline="0">
                <a:latin typeface="Verdana"/>
                <a:ea typeface="Verdana"/>
                <a:cs typeface="Verdana"/>
              </a:rPr>
              <a:t>frame
attachment</a:t>
            </a:r>
          </a:p>
        </xdr:txBody>
      </xdr:sp>
      <xdr:sp>
        <xdr:nvSpPr>
          <xdr:cNvPr id="34" name="AutoShape 48"/>
          <xdr:cNvSpPr>
            <a:spLocks/>
          </xdr:cNvSpPr>
        </xdr:nvSpPr>
        <xdr:spPr>
          <a:xfrm flipV="1">
            <a:off x="208" y="196"/>
            <a:ext cx="50" cy="39"/>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35" name="AutoShape 49"/>
          <xdr:cNvSpPr>
            <a:spLocks/>
          </xdr:cNvSpPr>
        </xdr:nvSpPr>
        <xdr:spPr>
          <a:xfrm flipH="1" flipV="1">
            <a:off x="521" y="197"/>
            <a:ext cx="14" cy="4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36" name="AutoShape 50"/>
          <xdr:cNvSpPr>
            <a:spLocks/>
          </xdr:cNvSpPr>
        </xdr:nvSpPr>
        <xdr:spPr>
          <a:xfrm flipH="1">
            <a:off x="389" y="159"/>
            <a:ext cx="36" cy="28"/>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37" name="TextBox 51"/>
          <xdr:cNvSpPr txBox="1">
            <a:spLocks noChangeArrowheads="1"/>
          </xdr:cNvSpPr>
        </xdr:nvSpPr>
        <xdr:spPr>
          <a:xfrm>
            <a:off x="305" y="240"/>
            <a:ext cx="93" cy="30"/>
          </a:xfrm>
          <a:prstGeom prst="rect">
            <a:avLst/>
          </a:prstGeom>
          <a:noFill/>
          <a:ln w="9525" cmpd="sng">
            <a:noFill/>
          </a:ln>
        </xdr:spPr>
        <xdr:txBody>
          <a:bodyPr vertOverflow="clip" wrap="square">
            <a:spAutoFit/>
          </a:bodyPr>
          <a:p>
            <a:pPr algn="l">
              <a:defRPr/>
            </a:pPr>
            <a:r>
              <a:rPr lang="en-US" cap="none" sz="1000" b="0" i="0" u="none" baseline="0">
                <a:latin typeface="Verdana"/>
                <a:ea typeface="Verdana"/>
                <a:cs typeface="Verdana"/>
              </a:rPr>
              <a:t>shock absorber
attachment</a:t>
            </a:r>
          </a:p>
        </xdr:txBody>
      </xdr:sp>
      <xdr:sp>
        <xdr:nvSpPr>
          <xdr:cNvPr id="38" name="AutoShape 52"/>
          <xdr:cNvSpPr>
            <a:spLocks/>
          </xdr:cNvSpPr>
        </xdr:nvSpPr>
        <xdr:spPr>
          <a:xfrm flipH="1" flipV="1">
            <a:off x="305" y="197"/>
            <a:ext cx="42" cy="43"/>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39" name="AutoShape 69"/>
          <xdr:cNvSpPr>
            <a:spLocks/>
          </xdr:cNvSpPr>
        </xdr:nvSpPr>
        <xdr:spPr>
          <a:xfrm rot="2124823" flipH="1">
            <a:off x="396" y="56"/>
            <a:ext cx="17" cy="110"/>
          </a:xfrm>
          <a:prstGeom prst="leftBrace">
            <a:avLst>
              <a:gd name="adj" fmla="val -24814"/>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0" name="TextBox 70"/>
          <xdr:cNvSpPr txBox="1">
            <a:spLocks noChangeArrowheads="1"/>
          </xdr:cNvSpPr>
        </xdr:nvSpPr>
        <xdr:spPr>
          <a:xfrm>
            <a:off x="430" y="93"/>
            <a:ext cx="35" cy="17"/>
          </a:xfrm>
          <a:prstGeom prst="rect">
            <a:avLst/>
          </a:prstGeom>
          <a:noFill/>
          <a:ln w="9525" cmpd="sng">
            <a:noFill/>
          </a:ln>
        </xdr:spPr>
        <xdr:txBody>
          <a:bodyPr vertOverflow="clip" wrap="square">
            <a:spAutoFit/>
          </a:bodyPr>
          <a:p>
            <a:pPr algn="l">
              <a:defRPr/>
            </a:pPr>
            <a:r>
              <a:rPr lang="en-US" cap="none" sz="1000" b="0" i="0" u="none" baseline="0">
                <a:latin typeface="Verdana"/>
                <a:ea typeface="Verdana"/>
                <a:cs typeface="Verdana"/>
              </a:rPr>
              <a:t>Lrest</a:t>
            </a:r>
          </a:p>
        </xdr:txBody>
      </xdr:sp>
    </xdr:grpSp>
    <xdr:clientData/>
  </xdr:twoCellAnchor>
  <xdr:twoCellAnchor>
    <xdr:from>
      <xdr:col>11</xdr:col>
      <xdr:colOff>314325</xdr:colOff>
      <xdr:row>7</xdr:row>
      <xdr:rowOff>85725</xdr:rowOff>
    </xdr:from>
    <xdr:to>
      <xdr:col>11</xdr:col>
      <xdr:colOff>800100</xdr:colOff>
      <xdr:row>17</xdr:row>
      <xdr:rowOff>152400</xdr:rowOff>
    </xdr:to>
    <xdr:sp>
      <xdr:nvSpPr>
        <xdr:cNvPr id="41" name="AutoShape 74"/>
        <xdr:cNvSpPr>
          <a:spLocks/>
        </xdr:cNvSpPr>
      </xdr:nvSpPr>
      <xdr:spPr>
        <a:xfrm rot="16200000">
          <a:off x="9324975" y="1352550"/>
          <a:ext cx="476250" cy="1819275"/>
        </a:xfrm>
        <a:prstGeom prst="curvedConnector2">
          <a:avLst>
            <a:gd name="adj1" fmla="val -664388"/>
            <a:gd name="adj2" fmla="val -597726"/>
            <a:gd name="adj3" fmla="val -664388"/>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11</xdr:col>
      <xdr:colOff>314325</xdr:colOff>
      <xdr:row>9</xdr:row>
      <xdr:rowOff>123825</xdr:rowOff>
    </xdr:from>
    <xdr:to>
      <xdr:col>11</xdr:col>
      <xdr:colOff>809625</xdr:colOff>
      <xdr:row>17</xdr:row>
      <xdr:rowOff>152400</xdr:rowOff>
    </xdr:to>
    <xdr:sp>
      <xdr:nvSpPr>
        <xdr:cNvPr id="42" name="AutoShape 75"/>
        <xdr:cNvSpPr>
          <a:spLocks/>
        </xdr:cNvSpPr>
      </xdr:nvSpPr>
      <xdr:spPr>
        <a:xfrm rot="16200000">
          <a:off x="9324975" y="1781175"/>
          <a:ext cx="495300" cy="1390650"/>
        </a:xfrm>
        <a:prstGeom prst="curvedConnector2">
          <a:avLst>
            <a:gd name="adj1" fmla="val -826365"/>
            <a:gd name="adj2" fmla="val -585555"/>
            <a:gd name="adj3" fmla="val -826365"/>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itfirecars@comcast.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workbookViewId="0" topLeftCell="A1">
      <selection activeCell="M3" sqref="M3"/>
    </sheetView>
  </sheetViews>
  <sheetFormatPr defaultColWidth="11.00390625" defaultRowHeight="12.75"/>
  <cols>
    <col min="1" max="14" width="10.75390625" style="1" customWidth="1"/>
    <col min="15" max="15" width="13.25390625" style="1" bestFit="1" customWidth="1"/>
    <col min="16" max="16384" width="10.75390625" style="1" customWidth="1"/>
  </cols>
  <sheetData>
    <row r="1" spans="1:2" ht="12.75">
      <c r="A1" s="1" t="s">
        <v>16</v>
      </c>
      <c r="B1" s="2">
        <f>M5*0.5*M8</f>
        <v>467.6</v>
      </c>
    </row>
    <row r="2" spans="1:12" ht="12.75">
      <c r="A2" s="1" t="s">
        <v>6</v>
      </c>
      <c r="B2" s="2">
        <f>((M6+M7)/M7)*B1/SIN(M9*PI()/180)</f>
        <v>697.4321960891463</v>
      </c>
      <c r="H2" s="1" t="s">
        <v>26</v>
      </c>
      <c r="L2" s="1" t="s">
        <v>22</v>
      </c>
    </row>
    <row r="3" spans="1:14" ht="12.75">
      <c r="A3" s="1" t="s">
        <v>7</v>
      </c>
      <c r="B3" s="13">
        <f>M10</f>
        <v>7</v>
      </c>
      <c r="H3" s="1" t="s">
        <v>20</v>
      </c>
      <c r="L3" s="1" t="s">
        <v>10</v>
      </c>
      <c r="M3" s="14">
        <v>1850</v>
      </c>
      <c r="N3" s="1" t="s">
        <v>15</v>
      </c>
    </row>
    <row r="4" spans="8:14" ht="12.75">
      <c r="H4" s="1" t="s">
        <v>21</v>
      </c>
      <c r="L4" s="1" t="s">
        <v>27</v>
      </c>
      <c r="M4" s="18">
        <v>180</v>
      </c>
      <c r="N4" s="1" t="s">
        <v>15</v>
      </c>
    </row>
    <row r="5" spans="1:14" ht="12.75">
      <c r="A5" s="1" t="s">
        <v>25</v>
      </c>
      <c r="B5" s="1" t="s">
        <v>23</v>
      </c>
      <c r="C5" s="1" t="s">
        <v>24</v>
      </c>
      <c r="H5" s="1" t="s">
        <v>48</v>
      </c>
      <c r="L5" s="1" t="s">
        <v>28</v>
      </c>
      <c r="M5" s="6">
        <f>M3-M4</f>
        <v>1670</v>
      </c>
      <c r="N5" s="1" t="s">
        <v>15</v>
      </c>
    </row>
    <row r="6" spans="1:14" ht="18">
      <c r="A6" s="1">
        <v>150</v>
      </c>
      <c r="B6" s="3">
        <f aca="true" t="shared" si="0" ref="B6:B16">$B$2/A6</f>
        <v>4.649547973927642</v>
      </c>
      <c r="C6" s="3">
        <f aca="true" t="shared" si="1" ref="C6:C16">$B$3+B6</f>
        <v>11.649547973927643</v>
      </c>
      <c r="H6" s="1" t="s">
        <v>55</v>
      </c>
      <c r="L6" s="1" t="s">
        <v>46</v>
      </c>
      <c r="M6" s="1">
        <v>1.625</v>
      </c>
      <c r="N6" s="1" t="s">
        <v>14</v>
      </c>
    </row>
    <row r="7" spans="1:14" ht="18">
      <c r="A7" s="1">
        <v>175</v>
      </c>
      <c r="B7" s="3">
        <f t="shared" si="0"/>
        <v>3.9853268347951216</v>
      </c>
      <c r="C7" s="3">
        <f t="shared" si="1"/>
        <v>10.98532683479512</v>
      </c>
      <c r="H7" s="1" t="s">
        <v>49</v>
      </c>
      <c r="L7" s="1" t="s">
        <v>47</v>
      </c>
      <c r="M7" s="1">
        <v>8.5</v>
      </c>
      <c r="N7" s="1" t="s">
        <v>14</v>
      </c>
    </row>
    <row r="8" spans="1:13" ht="12.75">
      <c r="A8" s="1">
        <v>200</v>
      </c>
      <c r="B8" s="3">
        <f t="shared" si="0"/>
        <v>3.487160980445731</v>
      </c>
      <c r="C8" s="3">
        <f t="shared" si="1"/>
        <v>10.487160980445731</v>
      </c>
      <c r="H8" s="1" t="s">
        <v>9</v>
      </c>
      <c r="L8" s="1" t="s">
        <v>19</v>
      </c>
      <c r="M8" s="18">
        <v>0.56</v>
      </c>
    </row>
    <row r="9" spans="1:14" ht="18">
      <c r="A9" s="1">
        <v>225</v>
      </c>
      <c r="B9" s="3">
        <f t="shared" si="0"/>
        <v>3.0996986492850946</v>
      </c>
      <c r="C9" s="3">
        <f t="shared" si="1"/>
        <v>10.099698649285095</v>
      </c>
      <c r="H9" s="1" t="s">
        <v>50</v>
      </c>
      <c r="L9" s="4" t="s">
        <v>11</v>
      </c>
      <c r="M9" s="21">
        <v>53</v>
      </c>
      <c r="N9" s="1" t="s">
        <v>13</v>
      </c>
    </row>
    <row r="10" spans="1:14" ht="18">
      <c r="A10" s="1">
        <v>250</v>
      </c>
      <c r="B10" s="3">
        <f t="shared" si="0"/>
        <v>2.7897287843565852</v>
      </c>
      <c r="C10" s="3">
        <f t="shared" si="1"/>
        <v>9.789728784356585</v>
      </c>
      <c r="H10" s="1" t="s">
        <v>51</v>
      </c>
      <c r="L10" s="1" t="s">
        <v>12</v>
      </c>
      <c r="M10" s="18">
        <v>7</v>
      </c>
      <c r="N10" s="1" t="s">
        <v>14</v>
      </c>
    </row>
    <row r="11" spans="1:14" ht="12.75">
      <c r="A11" s="1">
        <v>275</v>
      </c>
      <c r="B11" s="3">
        <f t="shared" si="0"/>
        <v>2.5361170766878045</v>
      </c>
      <c r="C11" s="3">
        <f t="shared" si="1"/>
        <v>9.536117076687805</v>
      </c>
      <c r="L11" s="1" t="s">
        <v>8</v>
      </c>
      <c r="M11" s="5" t="s">
        <v>18</v>
      </c>
      <c r="N11" s="1" t="s">
        <v>17</v>
      </c>
    </row>
    <row r="12" spans="1:3" ht="12.75">
      <c r="A12" s="1">
        <v>300</v>
      </c>
      <c r="B12" s="3">
        <f t="shared" si="0"/>
        <v>2.324773986963821</v>
      </c>
      <c r="C12" s="3">
        <f t="shared" si="1"/>
        <v>9.324773986963821</v>
      </c>
    </row>
    <row r="13" spans="1:3" ht="12.75">
      <c r="A13" s="1">
        <v>325</v>
      </c>
      <c r="B13" s="3">
        <f t="shared" si="0"/>
        <v>2.1459452187358345</v>
      </c>
      <c r="C13" s="3">
        <f t="shared" si="1"/>
        <v>9.145945218735834</v>
      </c>
    </row>
    <row r="14" spans="1:3" ht="12.75">
      <c r="A14" s="1">
        <v>350</v>
      </c>
      <c r="B14" s="3">
        <f t="shared" si="0"/>
        <v>1.9926634173975608</v>
      </c>
      <c r="C14" s="3">
        <f t="shared" si="1"/>
        <v>8.99266341739756</v>
      </c>
    </row>
    <row r="15" spans="1:10" ht="12.75">
      <c r="A15" s="1">
        <v>375</v>
      </c>
      <c r="B15" s="3">
        <f t="shared" si="0"/>
        <v>1.8598191895710567</v>
      </c>
      <c r="C15" s="3">
        <f t="shared" si="1"/>
        <v>8.859819189571057</v>
      </c>
      <c r="J15" s="17"/>
    </row>
    <row r="16" spans="1:3" ht="12.75">
      <c r="A16" s="1">
        <v>400</v>
      </c>
      <c r="B16" s="3">
        <f t="shared" si="0"/>
        <v>1.7435804902228655</v>
      </c>
      <c r="C16" s="3">
        <f t="shared" si="1"/>
        <v>8.743580490222865</v>
      </c>
    </row>
    <row r="17" ht="12.75"/>
    <row r="18" ht="12.75"/>
    <row r="19" ht="12.75"/>
    <row r="20" ht="12.75"/>
    <row r="21" ht="12.75"/>
    <row r="22" ht="12.75"/>
    <row r="23" ht="12.75"/>
    <row r="24" ht="12.75"/>
    <row r="25" ht="12.75"/>
    <row r="26" spans="6:8" ht="12.75">
      <c r="F26" s="20" t="s">
        <v>60</v>
      </c>
      <c r="H26" s="19" t="s">
        <v>61</v>
      </c>
    </row>
    <row r="27" ht="12.75">
      <c r="F27" s="1" t="s">
        <v>62</v>
      </c>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sheet="1" objects="1" scenarios="1"/>
  <hyperlinks>
    <hyperlink ref="H26" r:id="rId1" display="(spitfirecars@comcast.net)"/>
  </hyperlinks>
  <printOptions/>
  <pageMargins left="0.75" right="0.75" top="1" bottom="1" header="0.5" footer="0.5"/>
  <pageSetup cellComments="asDisplayed" fitToHeight="1" fitToWidth="1" orientation="landscape" paperSize="9" scale="57"/>
  <headerFooter alignWithMargins="0">
    <oddHeader>&amp;CCopyright Paul H. Geithner</oddHeader>
    <oddFooter>&amp;Cversion 2
August 20, 2007</oddFooter>
  </headerFooter>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workbookViewId="0" topLeftCell="A1">
      <selection activeCell="A1" sqref="A1"/>
    </sheetView>
  </sheetViews>
  <sheetFormatPr defaultColWidth="11.00390625" defaultRowHeight="12.75"/>
  <cols>
    <col min="1" max="1" width="16.875" style="0" bestFit="1" customWidth="1"/>
    <col min="3" max="5" width="10.75390625" style="10" customWidth="1"/>
    <col min="6" max="6" width="14.25390625" style="10" bestFit="1" customWidth="1"/>
    <col min="7" max="9" width="10.75390625" style="10" customWidth="1"/>
    <col min="10" max="10" width="10.75390625" style="9" customWidth="1"/>
  </cols>
  <sheetData>
    <row r="1" spans="1:6" ht="19.5" customHeight="1">
      <c r="A1" t="s">
        <v>57</v>
      </c>
      <c r="B1" t="s">
        <v>52</v>
      </c>
      <c r="C1" s="15" t="s">
        <v>56</v>
      </c>
      <c r="D1" s="15" t="s">
        <v>2</v>
      </c>
      <c r="E1" s="15" t="s">
        <v>31</v>
      </c>
      <c r="F1" s="16" t="s">
        <v>3</v>
      </c>
    </row>
    <row r="2" ht="12.75">
      <c r="A2" t="s">
        <v>41</v>
      </c>
    </row>
    <row r="3" spans="1:6" ht="12.75">
      <c r="A3" t="s">
        <v>37</v>
      </c>
      <c r="B3" s="8" t="s">
        <v>32</v>
      </c>
      <c r="C3" s="10">
        <v>1568</v>
      </c>
      <c r="D3" s="10">
        <v>180</v>
      </c>
      <c r="E3" s="10">
        <f>C3-D3</f>
        <v>1388</v>
      </c>
      <c r="F3" s="9">
        <v>0.56</v>
      </c>
    </row>
    <row r="4" spans="1:6" ht="12.75">
      <c r="A4" t="s">
        <v>38</v>
      </c>
      <c r="B4" s="7" t="s">
        <v>33</v>
      </c>
      <c r="C4" s="10">
        <v>1652</v>
      </c>
      <c r="D4" s="10">
        <v>180</v>
      </c>
      <c r="E4" s="10">
        <f aca="true" t="shared" si="0" ref="E4:E12">C4-D4</f>
        <v>1472</v>
      </c>
      <c r="F4" s="9">
        <v>0.56</v>
      </c>
    </row>
    <row r="5" spans="1:6" ht="12.75">
      <c r="A5" t="s">
        <v>36</v>
      </c>
      <c r="B5" s="7" t="s">
        <v>40</v>
      </c>
      <c r="C5" s="10">
        <v>1717</v>
      </c>
      <c r="D5" s="10">
        <v>180</v>
      </c>
      <c r="E5" s="10">
        <f t="shared" si="0"/>
        <v>1537</v>
      </c>
      <c r="F5" s="9">
        <v>0.56</v>
      </c>
    </row>
    <row r="6" spans="1:6" ht="12.75">
      <c r="A6">
        <v>1500</v>
      </c>
      <c r="B6" s="7" t="s">
        <v>39</v>
      </c>
      <c r="C6" s="10">
        <v>1828</v>
      </c>
      <c r="D6" s="10">
        <v>180</v>
      </c>
      <c r="E6" s="10">
        <f t="shared" si="0"/>
        <v>1648</v>
      </c>
      <c r="F6" s="9">
        <v>0.56</v>
      </c>
    </row>
    <row r="7" spans="1:6" ht="12.75">
      <c r="A7">
        <v>1500</v>
      </c>
      <c r="B7" s="7" t="s">
        <v>35</v>
      </c>
      <c r="C7" s="10">
        <v>1850</v>
      </c>
      <c r="D7" s="10">
        <v>180</v>
      </c>
      <c r="E7" s="10">
        <f t="shared" si="0"/>
        <v>1670</v>
      </c>
      <c r="F7" s="9">
        <v>0.56</v>
      </c>
    </row>
    <row r="8" spans="1:6" ht="12.75">
      <c r="A8">
        <v>1500</v>
      </c>
      <c r="B8" s="7" t="s">
        <v>5</v>
      </c>
      <c r="C8" s="10">
        <v>1875</v>
      </c>
      <c r="D8" s="10">
        <v>180</v>
      </c>
      <c r="E8" s="10">
        <f t="shared" si="0"/>
        <v>1695</v>
      </c>
      <c r="F8" s="9">
        <v>0.55</v>
      </c>
    </row>
    <row r="9" ht="12.75">
      <c r="A9" t="s">
        <v>42</v>
      </c>
    </row>
    <row r="10" spans="1:6" ht="12.75">
      <c r="A10" t="s">
        <v>29</v>
      </c>
      <c r="B10" s="7" t="s">
        <v>43</v>
      </c>
      <c r="C10" s="10">
        <v>1904</v>
      </c>
      <c r="D10" s="10">
        <v>200</v>
      </c>
      <c r="E10" s="10">
        <f t="shared" si="0"/>
        <v>1704</v>
      </c>
      <c r="F10" s="9">
        <f>(0.56*(C10-150)+150)/C10</f>
        <v>0.5946638655462186</v>
      </c>
    </row>
    <row r="11" spans="1:6" ht="12.75">
      <c r="A11" t="s">
        <v>44</v>
      </c>
      <c r="B11" s="7" t="s">
        <v>45</v>
      </c>
      <c r="C11" s="10">
        <v>1904</v>
      </c>
      <c r="D11" s="10">
        <v>200</v>
      </c>
      <c r="E11" s="10">
        <f t="shared" si="0"/>
        <v>1704</v>
      </c>
      <c r="F11" s="9">
        <f>(0.56*(C11-150)+150)/C11</f>
        <v>0.5946638655462186</v>
      </c>
    </row>
    <row r="12" spans="1:6" ht="12.75">
      <c r="A12" t="s">
        <v>30</v>
      </c>
      <c r="B12" s="7" t="s">
        <v>34</v>
      </c>
      <c r="C12" s="10">
        <v>2030</v>
      </c>
      <c r="D12" s="10">
        <v>200</v>
      </c>
      <c r="E12" s="10">
        <f t="shared" si="0"/>
        <v>1830</v>
      </c>
      <c r="F12" s="9">
        <f>(0.56*(C12-150)+150)/C12</f>
        <v>0.5925123152709361</v>
      </c>
    </row>
    <row r="15" ht="12.75">
      <c r="A15" s="11" t="s">
        <v>53</v>
      </c>
    </row>
    <row r="16" spans="1:6" ht="39" customHeight="1">
      <c r="A16" s="12" t="s">
        <v>54</v>
      </c>
      <c r="B16" s="22" t="s">
        <v>4</v>
      </c>
      <c r="C16" s="23"/>
      <c r="D16" s="23"/>
      <c r="E16" s="23"/>
      <c r="F16" s="23"/>
    </row>
    <row r="17" spans="1:6" ht="27.75" customHeight="1">
      <c r="A17" s="12" t="s">
        <v>58</v>
      </c>
      <c r="B17" s="22" t="s">
        <v>0</v>
      </c>
      <c r="C17" s="24"/>
      <c r="D17" s="24"/>
      <c r="E17" s="24"/>
      <c r="F17" s="24"/>
    </row>
    <row r="18" spans="1:6" ht="39" customHeight="1">
      <c r="A18" s="12" t="s">
        <v>59</v>
      </c>
      <c r="B18" s="22" t="s">
        <v>1</v>
      </c>
      <c r="C18" s="22"/>
      <c r="D18" s="22"/>
      <c r="E18" s="22"/>
      <c r="F18" s="22"/>
    </row>
  </sheetData>
  <sheetProtection sheet="1" objects="1" scenarios="1"/>
  <mergeCells count="3">
    <mergeCell ref="B16:F16"/>
    <mergeCell ref="B17:F17"/>
    <mergeCell ref="B18:F18"/>
  </mergeCells>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Triumph Spitfire and GT6 front coil spring free length calculator</dc:title>
  <dc:subject/>
  <dc:creator>Paul Geithner</dc:creator>
  <cp:keywords/>
  <dc:description/>
  <cp:lastModifiedBy>Paul Geithner</cp:lastModifiedBy>
  <cp:lastPrinted>2007-08-20T15:03:52Z</cp:lastPrinted>
  <dcterms:created xsi:type="dcterms:W3CDTF">2007-04-26T02:58:34Z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